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y\Desktop\Romeo Library\Budget\2020-2021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B43" i="1"/>
  <c r="H42" i="1"/>
  <c r="E41" i="1"/>
  <c r="D40" i="1"/>
  <c r="C39" i="1"/>
  <c r="D37" i="1"/>
  <c r="D43" i="1" s="1"/>
  <c r="E37" i="1" s="1"/>
  <c r="E43" i="1" s="1"/>
  <c r="H37" i="1" s="1"/>
  <c r="H43" i="1" s="1"/>
  <c r="C37" i="1"/>
  <c r="H34" i="1"/>
  <c r="G34" i="1"/>
  <c r="F34" i="1"/>
  <c r="E34" i="1"/>
  <c r="D34" i="1"/>
  <c r="C34" i="1"/>
  <c r="B34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<sst xmlns="http://schemas.openxmlformats.org/spreadsheetml/2006/main" count="68" uniqueCount="62">
  <si>
    <t>Romeo District Library</t>
  </si>
  <si>
    <t xml:space="preserve"> Budget Fiscal Year 2020-2021</t>
  </si>
  <si>
    <t>Audited</t>
  </si>
  <si>
    <t xml:space="preserve">Projected </t>
  </si>
  <si>
    <t>Approved</t>
  </si>
  <si>
    <t>Final 2019-2020</t>
  </si>
  <si>
    <t>2016-2017</t>
  </si>
  <si>
    <t>2017-2018</t>
  </si>
  <si>
    <t>2018-2019</t>
  </si>
  <si>
    <t>2019-2020</t>
  </si>
  <si>
    <t xml:space="preserve">Budget as </t>
  </si>
  <si>
    <t>2020-2021</t>
  </si>
  <si>
    <t>Actual</t>
  </si>
  <si>
    <t>Final Balances</t>
  </si>
  <si>
    <t>Budget</t>
  </si>
  <si>
    <t>Amended</t>
  </si>
  <si>
    <t>Revenues</t>
  </si>
  <si>
    <t xml:space="preserve">   4000 Property Taxes</t>
  </si>
  <si>
    <t>Will have final taxes end of May</t>
  </si>
  <si>
    <t xml:space="preserve">   5300 State Aid</t>
  </si>
  <si>
    <t>Anticipated reductions of State Aid</t>
  </si>
  <si>
    <t xml:space="preserve">   6000 Service Fees</t>
  </si>
  <si>
    <t xml:space="preserve">   6500 Book Fines</t>
  </si>
  <si>
    <t xml:space="preserve">   6550 Penal Fines</t>
  </si>
  <si>
    <t>Anticipated reduction Penal fines</t>
  </si>
  <si>
    <t xml:space="preserve">   6640 Interest Income</t>
  </si>
  <si>
    <t>Lower interest rates, cash balances</t>
  </si>
  <si>
    <t xml:space="preserve">   6700 Gifts and Memorials</t>
  </si>
  <si>
    <t xml:space="preserve">   6800 Other</t>
  </si>
  <si>
    <t>Income offset by exp in Empl. Ben.</t>
  </si>
  <si>
    <t>Money Received from General Ledger</t>
  </si>
  <si>
    <t>Lower budgeted loss for FY 2021</t>
  </si>
  <si>
    <t>Total Revenue</t>
  </si>
  <si>
    <t>Expenditures</t>
  </si>
  <si>
    <t xml:space="preserve">   7000 Salaries &amp; Wages</t>
  </si>
  <si>
    <t>2.3% incr relates to union contract            CY had 2 FT employees on leave</t>
  </si>
  <si>
    <t xml:space="preserve">   7100 Employee Benefits</t>
  </si>
  <si>
    <t>CY pd $300,000 contrib to DB plan, FY 2021 incr in monthly DB plan contrib</t>
  </si>
  <si>
    <t xml:space="preserve">   7200 Supplies</t>
  </si>
  <si>
    <t xml:space="preserve">   8000 Contracted Services</t>
  </si>
  <si>
    <t xml:space="preserve">   8100 Marketing, Outreach &amp; Prof. Dev.</t>
  </si>
  <si>
    <t>Incr hours for marketing employee</t>
  </si>
  <si>
    <t xml:space="preserve">   8300 Technology</t>
  </si>
  <si>
    <t xml:space="preserve">   8340 Building Maintenance</t>
  </si>
  <si>
    <t>CY flood repairs,FY21 Sewer assmnt</t>
  </si>
  <si>
    <t xml:space="preserve">   8400 Utilities</t>
  </si>
  <si>
    <t xml:space="preserve">   8600 Other Charges</t>
  </si>
  <si>
    <t xml:space="preserve">   8700 Library Services &amp; Materials</t>
  </si>
  <si>
    <t>Increased on-line services</t>
  </si>
  <si>
    <t xml:space="preserve">   9700 Capital Outlay - Collections</t>
  </si>
  <si>
    <t>Increases for Kezar Collections</t>
  </si>
  <si>
    <t xml:space="preserve">   9800 Capital Outlay - Library Improv.</t>
  </si>
  <si>
    <t>Kezar, Security, Other improv/addit.</t>
  </si>
  <si>
    <t>Money Transferred to General ledger</t>
  </si>
  <si>
    <t>Total Expenditures</t>
  </si>
  <si>
    <t>Fund Balance, beginning of year</t>
  </si>
  <si>
    <t>Net Change in Fund Balance Actual 2016-2017</t>
  </si>
  <si>
    <t>Net Change in Fund Balance Actual 2017-2018</t>
  </si>
  <si>
    <t>Net Change in Fund Balance Projected 2018-2019</t>
  </si>
  <si>
    <t>Net Change in Fund Balance Budgeted 2019-2020</t>
  </si>
  <si>
    <t>Net Change in Fund Balance Budgeted 2020-2021</t>
  </si>
  <si>
    <t>Fund Balance, end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</si>
</sst>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/>
    <xf numFmtId="0" fontId="0" fillId="0" borderId="0" xfId="0" applyFont="1"/>
    <xf numFmtId="164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lef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165" fontId="2" fillId="0" borderId="0" xfId="2" applyNumberFormat="1" applyFont="1" applyAlignment="1">
      <alignment horizontal="left" wrapText="1"/>
    </xf>
    <xf numFmtId="165" fontId="2" fillId="0" borderId="0" xfId="2" applyNumberFormat="1" applyFont="1" applyAlignment="1">
      <alignment horizontal="right" wrapText="1"/>
    </xf>
    <xf numFmtId="0" fontId="5" fillId="0" borderId="0" xfId="0" applyFont="1"/>
    <xf numFmtId="165" fontId="2" fillId="0" borderId="0" xfId="0" applyNumberFormat="1" applyFont="1"/>
    <xf numFmtId="164" fontId="2" fillId="0" borderId="0" xfId="0" applyNumberFormat="1" applyFont="1" applyAlignment="1">
      <alignment horizontal="right" wrapText="1"/>
    </xf>
    <xf numFmtId="43" fontId="2" fillId="0" borderId="0" xfId="1" applyFont="1" applyAlignment="1">
      <alignment horizontal="right" wrapText="1"/>
    </xf>
    <xf numFmtId="164" fontId="2" fillId="0" borderId="0" xfId="1" applyNumberFormat="1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 wrapText="1"/>
    </xf>
    <xf numFmtId="165" fontId="4" fillId="0" borderId="2" xfId="2" applyNumberFormat="1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10" fontId="2" fillId="0" borderId="0" xfId="3" applyNumberFormat="1" applyFont="1"/>
    <xf numFmtId="43" fontId="2" fillId="0" borderId="0" xfId="3" applyNumberFormat="1" applyFont="1"/>
    <xf numFmtId="165" fontId="2" fillId="0" borderId="0" xfId="3" applyNumberFormat="1" applyFont="1"/>
    <xf numFmtId="43" fontId="5" fillId="0" borderId="0" xfId="0" applyNumberFormat="1" applyFont="1"/>
    <xf numFmtId="10" fontId="5" fillId="0" borderId="0" xfId="3" applyNumberFormat="1" applyFont="1"/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/>
    <xf numFmtId="165" fontId="2" fillId="0" borderId="0" xfId="2" applyNumberFormat="1" applyFont="1"/>
    <xf numFmtId="164" fontId="2" fillId="0" borderId="0" xfId="0" applyNumberFormat="1" applyFont="1"/>
    <xf numFmtId="164" fontId="2" fillId="0" borderId="1" xfId="1" applyNumberFormat="1" applyFont="1" applyBorder="1"/>
    <xf numFmtId="164" fontId="2" fillId="0" borderId="1" xfId="0" applyNumberFormat="1" applyFont="1" applyBorder="1"/>
    <xf numFmtId="165" fontId="2" fillId="0" borderId="4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123825</xdr:rowOff>
    </xdr:from>
    <xdr:to>
      <xdr:col>0</xdr:col>
      <xdr:colOff>1790700</xdr:colOff>
      <xdr:row>6</xdr:row>
      <xdr:rowOff>94594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23825"/>
          <a:ext cx="1504950" cy="1123294"/>
        </a:xfrm>
        <a:prstGeom prst="rect">
          <a:avLst/>
        </a:prstGeom>
      </xdr:spPr>
    </xdr:pic>
    <xdr:clientData/>
  </xdr:twoCellAnchor>
  <xdr:twoCellAnchor>
    <xdr:from>
      <xdr:col>0</xdr:col>
      <xdr:colOff>976403</xdr:colOff>
      <xdr:row>17</xdr:row>
      <xdr:rowOff>57774</xdr:rowOff>
    </xdr:from>
    <xdr:to>
      <xdr:col>8</xdr:col>
      <xdr:colOff>1277141</xdr:colOff>
      <xdr:row>29</xdr:row>
      <xdr:rowOff>77819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20327FD1-AA16-4A7F-8A73-EC2B822CFB3F}"/>
            </a:ext>
          </a:extLst>
        </xdr:cNvPr>
        <xdr:cNvSpPr txBox="1"/>
      </xdr:nvSpPr>
      <xdr:spPr>
        <a:xfrm rot="1792929">
          <a:off x="976403" y="3572499"/>
          <a:ext cx="10616313" cy="2763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600">
              <a:ln>
                <a:solidFill>
                  <a:schemeClr val="accent1"/>
                </a:solidFill>
              </a:ln>
              <a:noFill/>
              <a:effectLst>
                <a:reflection stA="0" dist="50800" dir="5400000" sy="-100000" algn="bl" rotWithShape="0"/>
              </a:effectLst>
            </a:rPr>
            <a:t>    </a:t>
          </a:r>
          <a:r>
            <a:rPr lang="en-US" sz="9600">
              <a:ln>
                <a:noFill/>
              </a:ln>
              <a:solidFill>
                <a:schemeClr val="tx1">
                  <a:alpha val="20000"/>
                </a:schemeClr>
              </a:solidFill>
              <a:effectLst>
                <a:reflection stA="0" dist="50800" dir="5400000" sy="-100000" algn="bl" rotWithShape="0"/>
              </a:effectLst>
              <a:latin typeface="Lucida Sans Typewriter" panose="020B0509030504030204" pitchFamily="49" charset="0"/>
              <a:ea typeface="Ebrima" panose="02000000000000000000" pitchFamily="2" charset="0"/>
              <a:cs typeface="Ebrima" panose="02000000000000000000" pitchFamily="2" charset="0"/>
            </a:rPr>
            <a:t>Draft</a:t>
          </a:r>
          <a:r>
            <a:rPr lang="en-US" sz="9600">
              <a:ln>
                <a:noFill/>
              </a:ln>
              <a:solidFill>
                <a:schemeClr val="tx1">
                  <a:alpha val="16000"/>
                </a:schemeClr>
              </a:solidFill>
              <a:effectLst>
                <a:reflection stA="0" dist="50800" dir="5400000" sy="-100000" algn="bl" rotWithShape="0"/>
              </a:effectLst>
              <a:latin typeface="Lucida Sans Typewriter" panose="020B0509030504030204" pitchFamily="49" charset="0"/>
            </a:rPr>
            <a:t>  </a:t>
          </a:r>
          <a:r>
            <a:rPr lang="en-US" sz="9600">
              <a:ln>
                <a:noFill/>
              </a:ln>
              <a:solidFill>
                <a:schemeClr val="tx1">
                  <a:alpha val="20000"/>
                </a:schemeClr>
              </a:solidFill>
              <a:effectLst>
                <a:reflection stA="0" dist="50800" dir="5400000" sy="-100000" algn="bl" rotWithShape="0"/>
              </a:effectLst>
              <a:latin typeface="Lucida Sans Typewriter" panose="020B0509030504030204" pitchFamily="49" charset="0"/>
            </a:rPr>
            <a:t>Draft</a:t>
          </a:r>
        </a:p>
      </xdr:txBody>
    </xdr:sp>
    <xdr:clientData/>
  </xdr:twoCellAnchor>
  <xdr:oneCellAnchor>
    <xdr:from>
      <xdr:col>7</xdr:col>
      <xdr:colOff>104775</xdr:colOff>
      <xdr:row>19</xdr:row>
      <xdr:rowOff>104775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8D8930DD-CF19-4D6B-8A54-70CEDAF62DA7}"/>
            </a:ext>
          </a:extLst>
        </xdr:cNvPr>
        <xdr:cNvSpPr txBox="1"/>
      </xdr:nvSpPr>
      <xdr:spPr>
        <a:xfrm>
          <a:off x="948690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Docs%20for%202020-2021%20Board%20Mt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ondensed Budget"/>
      <sheetName val="Proposed Budget"/>
      <sheetName val="Bd Packet Cap Outlay"/>
    </sheetNames>
    <sheetDataSet>
      <sheetData sheetId="0"/>
      <sheetData sheetId="1"/>
      <sheetData sheetId="2">
        <row r="176">
          <cell r="D176">
            <v>256974.87000000011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abSelected="1" workbookViewId="0"/>
  </sheetViews>
  <sheetFormatPr defaultRowHeight="15.75" x14ac:dyDescent="0.25"/>
  <cols>
    <col min="1" max="1" width="40.42578125" style="1" customWidth="1"/>
    <col min="2" max="2" width="16.7109375" style="4" customWidth="1"/>
    <col min="3" max="7" width="16.7109375" style="35" customWidth="1"/>
    <col min="8" max="8" width="14" style="4" customWidth="1"/>
    <col min="9" max="9" width="31" style="5" customWidth="1"/>
    <col min="10" max="10" width="13.5703125" style="1" customWidth="1"/>
    <col min="11" max="11" width="12.7109375" style="1" bestFit="1" customWidth="1"/>
    <col min="12" max="16384" width="9.140625" style="1"/>
  </cols>
  <sheetData>
    <row r="2" spans="1:10" ht="18.75" x14ac:dyDescent="0.3">
      <c r="B2" s="2" t="s">
        <v>0</v>
      </c>
      <c r="C2" s="2"/>
      <c r="D2" s="2"/>
      <c r="E2" s="2"/>
      <c r="F2" s="3"/>
      <c r="G2" s="3"/>
    </row>
    <row r="3" spans="1:10" ht="18.75" x14ac:dyDescent="0.3">
      <c r="B3" s="2" t="s">
        <v>1</v>
      </c>
      <c r="C3" s="2"/>
      <c r="D3" s="2"/>
      <c r="E3" s="2"/>
      <c r="F3" s="3"/>
      <c r="G3" s="3"/>
    </row>
    <row r="4" spans="1:10" ht="18.75" x14ac:dyDescent="0.3">
      <c r="B4" s="3"/>
      <c r="C4" s="3"/>
      <c r="D4" s="3"/>
      <c r="E4" s="3"/>
      <c r="F4" s="3"/>
      <c r="G4" s="3"/>
    </row>
    <row r="5" spans="1:10" x14ac:dyDescent="0.25">
      <c r="B5" s="6" t="s">
        <v>2</v>
      </c>
      <c r="C5" s="7" t="s">
        <v>2</v>
      </c>
      <c r="D5" s="7" t="s">
        <v>2</v>
      </c>
      <c r="E5" s="7" t="s">
        <v>3</v>
      </c>
      <c r="F5" s="7" t="s">
        <v>4</v>
      </c>
      <c r="G5" s="7" t="s">
        <v>5</v>
      </c>
    </row>
    <row r="6" spans="1:10" x14ac:dyDescent="0.25">
      <c r="B6" s="6" t="s">
        <v>6</v>
      </c>
      <c r="C6" s="7" t="s">
        <v>7</v>
      </c>
      <c r="D6" s="7" t="s">
        <v>8</v>
      </c>
      <c r="E6" s="7" t="s">
        <v>9</v>
      </c>
      <c r="F6" s="7" t="s">
        <v>9</v>
      </c>
      <c r="G6" s="7" t="s">
        <v>10</v>
      </c>
      <c r="H6" s="6" t="s">
        <v>11</v>
      </c>
    </row>
    <row r="7" spans="1:10" x14ac:dyDescent="0.25">
      <c r="A7" s="8"/>
      <c r="B7" s="9" t="s">
        <v>12</v>
      </c>
      <c r="C7" s="10" t="s">
        <v>12</v>
      </c>
      <c r="D7" s="10" t="s">
        <v>12</v>
      </c>
      <c r="E7" s="10" t="s">
        <v>13</v>
      </c>
      <c r="F7" s="10" t="s">
        <v>14</v>
      </c>
      <c r="G7" s="10" t="s">
        <v>15</v>
      </c>
      <c r="H7" s="11" t="s">
        <v>14</v>
      </c>
    </row>
    <row r="8" spans="1:10" x14ac:dyDescent="0.25">
      <c r="A8" s="12" t="s">
        <v>16</v>
      </c>
      <c r="B8" s="13"/>
      <c r="C8" s="14"/>
      <c r="D8" s="14"/>
      <c r="E8" s="14"/>
      <c r="F8" s="14"/>
      <c r="G8" s="14"/>
    </row>
    <row r="9" spans="1:10" x14ac:dyDescent="0.25">
      <c r="A9" s="15" t="s">
        <v>17</v>
      </c>
      <c r="B9" s="16">
        <v>1915956.0500000003</v>
      </c>
      <c r="C9" s="17">
        <v>1979981.52</v>
      </c>
      <c r="D9" s="17">
        <v>2051653.57</v>
      </c>
      <c r="E9" s="17">
        <v>2107758.27</v>
      </c>
      <c r="F9" s="17">
        <v>2125000</v>
      </c>
      <c r="G9" s="17">
        <v>2125000</v>
      </c>
      <c r="H9" s="4">
        <v>2125000</v>
      </c>
      <c r="I9" s="18" t="s">
        <v>18</v>
      </c>
      <c r="J9" s="19"/>
    </row>
    <row r="10" spans="1:10" x14ac:dyDescent="0.25">
      <c r="A10" s="15" t="s">
        <v>19</v>
      </c>
      <c r="B10" s="13">
        <v>182541.95</v>
      </c>
      <c r="C10" s="20">
        <v>186056.33000000002</v>
      </c>
      <c r="D10" s="20">
        <v>115131.76</v>
      </c>
      <c r="E10" s="21">
        <v>105068.09000000001</v>
      </c>
      <c r="F10" s="20">
        <v>108500</v>
      </c>
      <c r="G10" s="20">
        <v>108500</v>
      </c>
      <c r="H10" s="4">
        <v>102000</v>
      </c>
      <c r="I10" s="18" t="s">
        <v>20</v>
      </c>
      <c r="J10" s="19"/>
    </row>
    <row r="11" spans="1:10" x14ac:dyDescent="0.25">
      <c r="A11" s="15" t="s">
        <v>21</v>
      </c>
      <c r="B11" s="13">
        <v>7735</v>
      </c>
      <c r="C11" s="20">
        <v>6958</v>
      </c>
      <c r="D11" s="20">
        <v>7481.51</v>
      </c>
      <c r="E11" s="21">
        <v>4525.71</v>
      </c>
      <c r="F11" s="20">
        <v>4000</v>
      </c>
      <c r="G11" s="20">
        <v>4000</v>
      </c>
      <c r="H11" s="4">
        <v>4000</v>
      </c>
      <c r="I11" s="18"/>
      <c r="J11" s="19"/>
    </row>
    <row r="12" spans="1:10" x14ac:dyDescent="0.25">
      <c r="A12" s="15" t="s">
        <v>22</v>
      </c>
      <c r="B12" s="13">
        <v>33693</v>
      </c>
      <c r="C12" s="20">
        <v>30425</v>
      </c>
      <c r="D12" s="20">
        <v>14631.11</v>
      </c>
      <c r="E12" s="21">
        <v>4342.84</v>
      </c>
      <c r="F12" s="20">
        <v>0</v>
      </c>
      <c r="G12" s="20">
        <v>0</v>
      </c>
      <c r="H12" s="4">
        <v>4000</v>
      </c>
      <c r="I12" s="18"/>
      <c r="J12" s="19"/>
    </row>
    <row r="13" spans="1:10" x14ac:dyDescent="0.25">
      <c r="A13" s="15" t="s">
        <v>23</v>
      </c>
      <c r="B13" s="13">
        <v>29980.560000000001</v>
      </c>
      <c r="C13" s="20">
        <v>27194.55</v>
      </c>
      <c r="D13" s="20">
        <v>29302.81</v>
      </c>
      <c r="E13" s="21">
        <v>35101.120000000003</v>
      </c>
      <c r="F13" s="20">
        <v>27000</v>
      </c>
      <c r="G13" s="20">
        <v>35200</v>
      </c>
      <c r="H13" s="4">
        <v>20000</v>
      </c>
      <c r="I13" s="18" t="s">
        <v>24</v>
      </c>
      <c r="J13" s="19"/>
    </row>
    <row r="14" spans="1:10" x14ac:dyDescent="0.25">
      <c r="A14" s="15" t="s">
        <v>25</v>
      </c>
      <c r="B14" s="13">
        <v>4379.91</v>
      </c>
      <c r="C14" s="20">
        <v>10777.13</v>
      </c>
      <c r="D14" s="20">
        <v>42871.79</v>
      </c>
      <c r="E14" s="21">
        <v>30212.13</v>
      </c>
      <c r="F14" s="20">
        <v>30000</v>
      </c>
      <c r="G14" s="20">
        <v>30000</v>
      </c>
      <c r="H14" s="4">
        <v>20000</v>
      </c>
      <c r="I14" s="18" t="s">
        <v>26</v>
      </c>
      <c r="J14" s="19"/>
    </row>
    <row r="15" spans="1:10" x14ac:dyDescent="0.25">
      <c r="A15" s="15" t="s">
        <v>27</v>
      </c>
      <c r="B15" s="13">
        <v>4688.4399999999996</v>
      </c>
      <c r="C15" s="20">
        <v>2939.79</v>
      </c>
      <c r="D15" s="20">
        <v>97233.14</v>
      </c>
      <c r="E15" s="21">
        <v>33653.549999999996</v>
      </c>
      <c r="F15" s="20">
        <v>2000</v>
      </c>
      <c r="G15" s="20">
        <v>2000</v>
      </c>
      <c r="H15" s="4">
        <v>5500</v>
      </c>
      <c r="I15" s="18"/>
      <c r="J15" s="19"/>
    </row>
    <row r="16" spans="1:10" x14ac:dyDescent="0.25">
      <c r="A16" s="15" t="s">
        <v>28</v>
      </c>
      <c r="B16" s="22">
        <v>23.53</v>
      </c>
      <c r="C16" s="20">
        <v>1436.94</v>
      </c>
      <c r="D16" s="20">
        <v>30116</v>
      </c>
      <c r="E16" s="21">
        <v>10077</v>
      </c>
      <c r="F16" s="20">
        <v>100</v>
      </c>
      <c r="G16" s="20">
        <v>100</v>
      </c>
      <c r="H16" s="4">
        <v>19000</v>
      </c>
      <c r="I16" s="18" t="s">
        <v>29</v>
      </c>
      <c r="J16" s="19"/>
    </row>
    <row r="17" spans="1:11" x14ac:dyDescent="0.25">
      <c r="A17" s="15" t="s">
        <v>30</v>
      </c>
      <c r="B17" s="23"/>
      <c r="C17" s="20"/>
      <c r="D17" s="20"/>
      <c r="E17" s="20">
        <v>320823.98000000045</v>
      </c>
      <c r="F17" s="20">
        <v>714700</v>
      </c>
      <c r="G17" s="20">
        <v>706500</v>
      </c>
      <c r="H17" s="4">
        <v>67700.397214999888</v>
      </c>
      <c r="I17" s="18" t="s">
        <v>31</v>
      </c>
      <c r="J17" s="19"/>
    </row>
    <row r="18" spans="1:11" x14ac:dyDescent="0.25">
      <c r="A18" s="12" t="s">
        <v>32</v>
      </c>
      <c r="B18" s="24">
        <f>SUM(B9:B17)</f>
        <v>2178998.4400000004</v>
      </c>
      <c r="C18" s="24">
        <f t="shared" ref="C18:H18" si="0">SUM(C9:C17)</f>
        <v>2245769.2599999998</v>
      </c>
      <c r="D18" s="24">
        <f t="shared" si="0"/>
        <v>2388421.69</v>
      </c>
      <c r="E18" s="24">
        <f t="shared" si="0"/>
        <v>2651562.69</v>
      </c>
      <c r="F18" s="24">
        <f>SUM(F9:F17)</f>
        <v>3011300</v>
      </c>
      <c r="G18" s="24">
        <f t="shared" si="0"/>
        <v>3011300</v>
      </c>
      <c r="H18" s="24">
        <f t="shared" si="0"/>
        <v>2367200.3972149999</v>
      </c>
      <c r="I18" s="18"/>
      <c r="J18" s="19"/>
    </row>
    <row r="19" spans="1:11" x14ac:dyDescent="0.25">
      <c r="A19" s="12"/>
      <c r="B19" s="13"/>
      <c r="C19" s="25"/>
      <c r="D19" s="25"/>
      <c r="E19" s="25"/>
      <c r="F19" s="25"/>
      <c r="G19" s="25"/>
      <c r="I19" s="18"/>
      <c r="J19" s="19"/>
    </row>
    <row r="20" spans="1:11" x14ac:dyDescent="0.25">
      <c r="A20" s="12" t="s">
        <v>33</v>
      </c>
      <c r="B20" s="13"/>
      <c r="C20" s="14"/>
      <c r="D20" s="14"/>
      <c r="E20" s="14"/>
      <c r="F20" s="14"/>
      <c r="G20" s="14"/>
      <c r="I20" s="18"/>
      <c r="J20" s="19"/>
    </row>
    <row r="21" spans="1:11" ht="26.25" x14ac:dyDescent="0.25">
      <c r="A21" s="15" t="s">
        <v>34</v>
      </c>
      <c r="B21" s="16">
        <v>860205.9</v>
      </c>
      <c r="C21" s="17">
        <v>896543.15</v>
      </c>
      <c r="D21" s="17">
        <v>921653</v>
      </c>
      <c r="E21" s="17">
        <v>884938.97</v>
      </c>
      <c r="F21" s="17">
        <v>991000</v>
      </c>
      <c r="G21" s="17">
        <v>991000</v>
      </c>
      <c r="H21" s="4">
        <v>1013999.6054499999</v>
      </c>
      <c r="I21" s="26" t="s">
        <v>35</v>
      </c>
      <c r="J21" s="19"/>
      <c r="K21" s="27"/>
    </row>
    <row r="22" spans="1:11" ht="39" x14ac:dyDescent="0.25">
      <c r="A22" s="15" t="s">
        <v>36</v>
      </c>
      <c r="B22" s="13">
        <v>270038.51999999996</v>
      </c>
      <c r="C22" s="20">
        <v>297501.10000000003</v>
      </c>
      <c r="D22" s="20">
        <v>346301.71</v>
      </c>
      <c r="E22" s="20">
        <v>673095.63</v>
      </c>
      <c r="F22" s="20">
        <v>687500</v>
      </c>
      <c r="G22" s="20">
        <v>687500</v>
      </c>
      <c r="H22" s="4">
        <v>421299.79176499997</v>
      </c>
      <c r="I22" s="26" t="s">
        <v>37</v>
      </c>
      <c r="J22" s="19"/>
      <c r="K22" s="28"/>
    </row>
    <row r="23" spans="1:11" x14ac:dyDescent="0.25">
      <c r="A23" s="15" t="s">
        <v>38</v>
      </c>
      <c r="B23" s="13">
        <v>44358.87</v>
      </c>
      <c r="C23" s="20">
        <v>36157.530000000006</v>
      </c>
      <c r="D23" s="20">
        <v>38403.480000000003</v>
      </c>
      <c r="E23" s="20">
        <v>48259.569999999992</v>
      </c>
      <c r="F23" s="20">
        <v>49200</v>
      </c>
      <c r="G23" s="20">
        <v>49200</v>
      </c>
      <c r="H23" s="4">
        <v>48000</v>
      </c>
      <c r="I23" s="18"/>
      <c r="J23" s="19"/>
      <c r="K23" s="29"/>
    </row>
    <row r="24" spans="1:11" x14ac:dyDescent="0.25">
      <c r="A24" s="15" t="s">
        <v>39</v>
      </c>
      <c r="B24" s="13">
        <v>105608.13</v>
      </c>
      <c r="C24" s="20">
        <v>141173.26</v>
      </c>
      <c r="D24" s="20">
        <v>165087.66999999998</v>
      </c>
      <c r="E24" s="20">
        <v>137339.6</v>
      </c>
      <c r="F24" s="20">
        <v>159000</v>
      </c>
      <c r="G24" s="20">
        <v>159000</v>
      </c>
      <c r="H24" s="4">
        <v>156100</v>
      </c>
      <c r="I24" s="18"/>
      <c r="J24" s="19"/>
      <c r="K24" s="27"/>
    </row>
    <row r="25" spans="1:11" x14ac:dyDescent="0.25">
      <c r="A25" s="15" t="s">
        <v>40</v>
      </c>
      <c r="B25" s="13">
        <v>15937.310000000001</v>
      </c>
      <c r="C25" s="20">
        <v>27354.720000000001</v>
      </c>
      <c r="D25" s="20">
        <v>18454.71</v>
      </c>
      <c r="E25" s="20">
        <v>21389.1</v>
      </c>
      <c r="F25" s="20">
        <v>24000</v>
      </c>
      <c r="G25" s="20">
        <v>24000</v>
      </c>
      <c r="H25" s="4">
        <v>28000</v>
      </c>
      <c r="I25" s="18" t="s">
        <v>41</v>
      </c>
      <c r="J25" s="19"/>
      <c r="K25" s="28"/>
    </row>
    <row r="26" spans="1:11" x14ac:dyDescent="0.25">
      <c r="A26" s="15" t="s">
        <v>42</v>
      </c>
      <c r="B26" s="13">
        <v>96223.91</v>
      </c>
      <c r="C26" s="20">
        <v>84892.52</v>
      </c>
      <c r="D26" s="20">
        <v>96114.76</v>
      </c>
      <c r="E26" s="20">
        <v>94447.78</v>
      </c>
      <c r="F26" s="20">
        <v>102000</v>
      </c>
      <c r="G26" s="20">
        <v>102000</v>
      </c>
      <c r="H26" s="4">
        <v>100000</v>
      </c>
      <c r="I26" s="18"/>
      <c r="J26" s="19"/>
      <c r="K26" s="27"/>
    </row>
    <row r="27" spans="1:11" x14ac:dyDescent="0.25">
      <c r="A27" s="15" t="s">
        <v>43</v>
      </c>
      <c r="B27" s="13">
        <v>53857.67</v>
      </c>
      <c r="C27" s="20">
        <v>41958.96</v>
      </c>
      <c r="D27" s="20">
        <v>54656.19</v>
      </c>
      <c r="E27" s="20">
        <v>72810.14</v>
      </c>
      <c r="F27" s="20">
        <v>52500</v>
      </c>
      <c r="G27" s="20">
        <v>52500</v>
      </c>
      <c r="H27" s="4">
        <v>58000</v>
      </c>
      <c r="I27" s="18" t="s">
        <v>44</v>
      </c>
      <c r="J27" s="19"/>
      <c r="K27" s="28"/>
    </row>
    <row r="28" spans="1:11" x14ac:dyDescent="0.25">
      <c r="A28" s="15" t="s">
        <v>45</v>
      </c>
      <c r="B28" s="13">
        <v>81166.459999999992</v>
      </c>
      <c r="C28" s="20">
        <v>88614.950000000012</v>
      </c>
      <c r="D28" s="20">
        <v>84634.66</v>
      </c>
      <c r="E28" s="20">
        <v>90323.28</v>
      </c>
      <c r="F28" s="20">
        <v>94500</v>
      </c>
      <c r="G28" s="20">
        <v>94500</v>
      </c>
      <c r="H28" s="4">
        <v>94500</v>
      </c>
      <c r="I28" s="18"/>
      <c r="J28" s="19"/>
      <c r="K28" s="27"/>
    </row>
    <row r="29" spans="1:11" x14ac:dyDescent="0.25">
      <c r="A29" s="15" t="s">
        <v>46</v>
      </c>
      <c r="B29" s="13">
        <v>2865.81</v>
      </c>
      <c r="C29" s="20">
        <v>5449.99</v>
      </c>
      <c r="D29" s="20">
        <v>3500.63</v>
      </c>
      <c r="E29" s="20">
        <v>3117.8</v>
      </c>
      <c r="F29" s="20">
        <v>9500</v>
      </c>
      <c r="G29" s="20">
        <v>9500</v>
      </c>
      <c r="H29" s="4">
        <v>4400</v>
      </c>
      <c r="I29" s="18"/>
      <c r="J29" s="19"/>
      <c r="K29" s="27"/>
    </row>
    <row r="30" spans="1:11" x14ac:dyDescent="0.25">
      <c r="A30" s="15" t="s">
        <v>47</v>
      </c>
      <c r="B30" s="13">
        <v>45843.25</v>
      </c>
      <c r="C30" s="20">
        <v>49736.5</v>
      </c>
      <c r="D30" s="20">
        <v>62967.54</v>
      </c>
      <c r="E30" s="20">
        <v>80222.48</v>
      </c>
      <c r="F30" s="20">
        <v>80900</v>
      </c>
      <c r="G30" s="20">
        <v>80900</v>
      </c>
      <c r="H30" s="4">
        <v>85700</v>
      </c>
      <c r="I30" s="30" t="s">
        <v>48</v>
      </c>
      <c r="J30" s="19"/>
      <c r="K30" s="28"/>
    </row>
    <row r="31" spans="1:11" x14ac:dyDescent="0.25">
      <c r="A31" s="15" t="s">
        <v>49</v>
      </c>
      <c r="B31" s="13">
        <v>193766.03</v>
      </c>
      <c r="C31" s="20">
        <v>223390.41</v>
      </c>
      <c r="D31" s="20">
        <v>175502.08000000005</v>
      </c>
      <c r="E31" s="20">
        <v>199878.71000000005</v>
      </c>
      <c r="F31" s="20">
        <v>204200</v>
      </c>
      <c r="G31" s="20">
        <v>204200</v>
      </c>
      <c r="H31" s="4">
        <v>207200</v>
      </c>
      <c r="I31" s="31" t="s">
        <v>50</v>
      </c>
      <c r="J31" s="19"/>
      <c r="K31" s="27"/>
    </row>
    <row r="32" spans="1:11" x14ac:dyDescent="0.25">
      <c r="A32" s="15" t="s">
        <v>51</v>
      </c>
      <c r="B32" s="22">
        <v>124885.81</v>
      </c>
      <c r="C32" s="20">
        <v>96021.299999999988</v>
      </c>
      <c r="D32" s="20">
        <v>405308</v>
      </c>
      <c r="E32" s="20">
        <v>345739.63</v>
      </c>
      <c r="F32" s="20">
        <v>557000</v>
      </c>
      <c r="G32" s="20">
        <v>557000</v>
      </c>
      <c r="H32" s="4">
        <v>150000</v>
      </c>
      <c r="I32" s="18" t="s">
        <v>52</v>
      </c>
      <c r="J32" s="19"/>
      <c r="K32" s="27"/>
    </row>
    <row r="33" spans="1:11" x14ac:dyDescent="0.25">
      <c r="A33" s="15" t="s">
        <v>53</v>
      </c>
      <c r="B33" s="22">
        <v>304865</v>
      </c>
      <c r="C33" s="20">
        <v>322107</v>
      </c>
      <c r="D33" s="20">
        <v>15837.43</v>
      </c>
      <c r="E33" s="20"/>
      <c r="F33" s="20"/>
      <c r="G33" s="20"/>
      <c r="I33" s="18"/>
    </row>
    <row r="34" spans="1:11" x14ac:dyDescent="0.25">
      <c r="A34" s="12" t="s">
        <v>54</v>
      </c>
      <c r="B34" s="24">
        <f>SUM(B21:B33)</f>
        <v>2199622.67</v>
      </c>
      <c r="C34" s="24">
        <f t="shared" ref="C34:G34" si="1">SUM(C21:C33)</f>
        <v>2310901.3899999997</v>
      </c>
      <c r="D34" s="24">
        <f t="shared" si="1"/>
        <v>2388421.86</v>
      </c>
      <c r="E34" s="24">
        <f t="shared" si="1"/>
        <v>2651562.6900000004</v>
      </c>
      <c r="F34" s="24">
        <f>SUM(F21:F33)</f>
        <v>3011300</v>
      </c>
      <c r="G34" s="24">
        <f t="shared" si="1"/>
        <v>3011300</v>
      </c>
      <c r="H34" s="24">
        <f>SUM(H21:H33)+1</f>
        <v>2367200.3972149999</v>
      </c>
      <c r="I34" s="18"/>
      <c r="J34" s="19"/>
      <c r="K34" s="19"/>
    </row>
    <row r="35" spans="1:11" x14ac:dyDescent="0.25">
      <c r="A35" s="12"/>
      <c r="B35" s="13"/>
      <c r="C35" s="32"/>
      <c r="D35" s="32"/>
      <c r="E35" s="32"/>
      <c r="F35" s="32"/>
      <c r="G35" s="32"/>
    </row>
    <row r="37" spans="1:11" x14ac:dyDescent="0.25">
      <c r="A37" s="33" t="s">
        <v>55</v>
      </c>
      <c r="B37" s="34">
        <v>1988178</v>
      </c>
      <c r="C37" s="34">
        <f>+B43</f>
        <v>2293043</v>
      </c>
      <c r="D37" s="34">
        <f>+C43</f>
        <v>2550017.87</v>
      </c>
      <c r="E37" s="34">
        <f>+D43</f>
        <v>2565855.3000000003</v>
      </c>
      <c r="F37" s="34"/>
      <c r="G37" s="34"/>
      <c r="H37" s="4">
        <f>+E43</f>
        <v>2245031.3199999998</v>
      </c>
    </row>
    <row r="38" spans="1:11" x14ac:dyDescent="0.25">
      <c r="A38" s="1" t="s">
        <v>56</v>
      </c>
      <c r="B38" s="4">
        <v>304865</v>
      </c>
    </row>
    <row r="39" spans="1:11" x14ac:dyDescent="0.25">
      <c r="A39" s="1" t="s">
        <v>57</v>
      </c>
      <c r="C39" s="35">
        <f>+'[1]Proposed Budget'!D176</f>
        <v>256974.87000000011</v>
      </c>
    </row>
    <row r="40" spans="1:11" x14ac:dyDescent="0.25">
      <c r="A40" s="1" t="s">
        <v>58</v>
      </c>
      <c r="D40" s="35">
        <f>+D33</f>
        <v>15837.43</v>
      </c>
    </row>
    <row r="41" spans="1:11" x14ac:dyDescent="0.25">
      <c r="A41" s="1" t="s">
        <v>59</v>
      </c>
      <c r="E41" s="35">
        <f>-E17</f>
        <v>-320823.98000000045</v>
      </c>
    </row>
    <row r="42" spans="1:11" x14ac:dyDescent="0.25">
      <c r="A42" s="1" t="s">
        <v>60</v>
      </c>
      <c r="B42" s="36"/>
      <c r="C42" s="37"/>
      <c r="D42" s="37"/>
      <c r="E42" s="37"/>
      <c r="F42" s="37"/>
      <c r="G42" s="37"/>
      <c r="H42" s="4">
        <f>-H17</f>
        <v>-67700.397214999888</v>
      </c>
    </row>
    <row r="43" spans="1:11" ht="16.5" thickBot="1" x14ac:dyDescent="0.3">
      <c r="A43" s="33" t="s">
        <v>61</v>
      </c>
      <c r="B43" s="38">
        <f>SUM(B37:B42)</f>
        <v>2293043</v>
      </c>
      <c r="C43" s="38">
        <f>SUM(C37:C42)</f>
        <v>2550017.87</v>
      </c>
      <c r="D43" s="38">
        <f>SUM(D37:D42)</f>
        <v>2565855.3000000003</v>
      </c>
      <c r="E43" s="38">
        <f>SUM(E37:E42)</f>
        <v>2245031.3199999998</v>
      </c>
      <c r="F43" s="38"/>
      <c r="G43" s="38"/>
      <c r="H43" s="38">
        <f>SUM(H37:H42)</f>
        <v>2177330.9227849999</v>
      </c>
    </row>
    <row r="44" spans="1:11" ht="16.5" thickTop="1" x14ac:dyDescent="0.25"/>
  </sheetData>
  <mergeCells count="2">
    <mergeCell ref="B2:E2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2020-05-19T19:09:18Z</dcterms:created>
  <dcterms:modified xsi:type="dcterms:W3CDTF">2020-05-19T19:10:12Z</dcterms:modified>
</cp:coreProperties>
</file>